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kathynordquist/Desktop/Brandle BOD/"/>
    </mc:Choice>
  </mc:AlternateContent>
  <xr:revisionPtr revIDLastSave="0" documentId="8_{EBEDDFD6-8D17-E149-B094-BD0BE0EB4DDE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E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I28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9" i="1"/>
  <c r="I5" i="1"/>
  <c r="D30" i="1" l="1"/>
  <c r="H33" i="1"/>
  <c r="I30" i="1" l="1"/>
  <c r="F30" i="1"/>
</calcChain>
</file>

<file path=xl/sharedStrings.xml><?xml version="1.0" encoding="utf-8"?>
<sst xmlns="http://schemas.openxmlformats.org/spreadsheetml/2006/main" count="89" uniqueCount="81">
  <si>
    <t>CODE</t>
  </si>
  <si>
    <t>VENDOR</t>
  </si>
  <si>
    <t>CHANGE</t>
  </si>
  <si>
    <t>COMMENTS</t>
  </si>
  <si>
    <t>Pest Control</t>
  </si>
  <si>
    <t>Pool</t>
  </si>
  <si>
    <t>Bldg. Maintenance</t>
  </si>
  <si>
    <t>Landscape</t>
  </si>
  <si>
    <t>Snow Removal</t>
  </si>
  <si>
    <t>Management</t>
  </si>
  <si>
    <t>Pond Maintenance</t>
  </si>
  <si>
    <t>Grounds Maintenance</t>
  </si>
  <si>
    <t>Berm Maintenance</t>
  </si>
  <si>
    <t>Grounds - Sprinklers</t>
  </si>
  <si>
    <t>Lawn Fertilization</t>
  </si>
  <si>
    <t>Reserves</t>
  </si>
  <si>
    <t>Accounting</t>
  </si>
  <si>
    <t>Office/Technology</t>
  </si>
  <si>
    <t>Phone/Cable</t>
  </si>
  <si>
    <t>Legal</t>
  </si>
  <si>
    <t>Taxes/Licenses</t>
  </si>
  <si>
    <t>Miscellaneous</t>
  </si>
  <si>
    <t xml:space="preserve"> Adirondack Pest</t>
  </si>
  <si>
    <t xml:space="preserve"> Sharon Gardner</t>
  </si>
  <si>
    <t xml:space="preserve"> National Grid</t>
  </si>
  <si>
    <t xml:space="preserve"> Auto Rain</t>
  </si>
  <si>
    <t xml:space="preserve"> Vinmar Solutions</t>
  </si>
  <si>
    <t xml:space="preserve"> Spectrum</t>
  </si>
  <si>
    <t xml:space="preserve"> Old Saratoga</t>
  </si>
  <si>
    <t>LINE</t>
  </si>
  <si>
    <t xml:space="preserve"> Jake n Rake</t>
  </si>
  <si>
    <t xml:space="preserve"> CYC</t>
  </si>
  <si>
    <t>5 mo contract plus $3000 for extra saltings</t>
  </si>
  <si>
    <t>CYC management contract</t>
  </si>
  <si>
    <t>Start up/shut down, maintenance</t>
  </si>
  <si>
    <t xml:space="preserve"> Davey Tree</t>
  </si>
  <si>
    <t>Mailings and website expenses</t>
  </si>
  <si>
    <t>Franchise tax</t>
  </si>
  <si>
    <t>7 mo. contract for bee/wasp/ant mitigation</t>
  </si>
  <si>
    <t>Accountant's year end financial statement</t>
  </si>
  <si>
    <t xml:space="preserve"> NYS</t>
  </si>
  <si>
    <t>Unforeseen expenses</t>
  </si>
  <si>
    <t xml:space="preserve"> (Various)</t>
  </si>
  <si>
    <t xml:space="preserve"> Albany Fire/A&amp;S</t>
  </si>
  <si>
    <t>Grounds - Bushes/Trees</t>
  </si>
  <si>
    <t>Testing of backflow preventers and alarms</t>
  </si>
  <si>
    <t>Clubhouse Cleaning</t>
  </si>
  <si>
    <t>Fire Protection Testing</t>
  </si>
  <si>
    <t>Water/Sewer Bills</t>
  </si>
  <si>
    <t>Bank Charges</t>
  </si>
  <si>
    <t>HOA Insurance</t>
  </si>
  <si>
    <t>Electicity/Natural Gas</t>
  </si>
  <si>
    <t>2023-2024</t>
  </si>
  <si>
    <t>Bi-montbly cleaning</t>
  </si>
  <si>
    <t>Pressure washing/CYC maintenance/repairs</t>
  </si>
  <si>
    <t>7 mo cotract: Grass -- mowing &amp; edging</t>
  </si>
  <si>
    <t>New berm mulch added in 2023</t>
  </si>
  <si>
    <t>3% annual increase</t>
  </si>
  <si>
    <t xml:space="preserve"> Com Underwriters </t>
  </si>
  <si>
    <t xml:space="preserve"> Fred Winkler</t>
  </si>
  <si>
    <t xml:space="preserve"> Village of Altamont</t>
  </si>
  <si>
    <t>increase over 2022-23 budget</t>
  </si>
  <si>
    <t>VARIANCE</t>
  </si>
  <si>
    <t>BUDGET</t>
  </si>
  <si>
    <t>Brandle Meadows Operating Budget</t>
  </si>
  <si>
    <t>CATEGORY</t>
  </si>
  <si>
    <t>Landscape committee: new shrubs/annuals, rocks</t>
  </si>
  <si>
    <t>Cattail, phragmites, purple loosestrife mitigation; dye</t>
  </si>
  <si>
    <t>Lawn: fertilizing; weed, crabgrass, and grub control</t>
  </si>
  <si>
    <t>ACTUAL</t>
  </si>
  <si>
    <t>Chemicals, spare parts, opening, closing, sealing concrete</t>
  </si>
  <si>
    <t>2024-2025</t>
  </si>
  <si>
    <t>2023-2024 HOA Fee/Month</t>
  </si>
  <si>
    <t>13.4% increase</t>
  </si>
  <si>
    <t>Gas/Electricity: pool, porches, garages, water rooms, pond</t>
  </si>
  <si>
    <t xml:space="preserve">Water: clubhouse, pool, fountian, lawn sprinkling </t>
  </si>
  <si>
    <t>Trees/shrubs: trimming, fertilizing, insect/disease control</t>
  </si>
  <si>
    <t>Clubhouse: Cable, Internet, &amp; Phone</t>
  </si>
  <si>
    <t>FINAL</t>
  </si>
  <si>
    <t>2024-2025 Final HOA Fee/Month</t>
  </si>
  <si>
    <t>Revised 11/27/24 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</si>
</sst>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[$$-809]#,##0.00"/>
    <numFmt numFmtId="165" formatCode="_([$$-409]* #,##0.00_);_([$$-409]* \(#,##0.00\);_([$$-409]* &quot;-&quot;??_);_(@_)"/>
  </numFmts>
  <fonts count="20" x14ac:knownFonts="1">
    <font>
      <sz val="10"/>
      <name val="Arial"/>
      <family val="2"/>
    </font>
    <font>
      <sz val="8"/>
      <name val="Times New Roman"/>
      <family val="2"/>
    </font>
    <font>
      <sz val="10"/>
      <name val="Arial"/>
      <family val="2"/>
    </font>
    <font>
      <b/>
      <sz val="10"/>
      <name val="Times New Roman"/>
      <family val="2"/>
    </font>
    <font>
      <b/>
      <sz val="10"/>
      <name val="Arial"/>
      <family val="2"/>
    </font>
    <font>
      <b/>
      <sz val="8"/>
      <name val="Times New Roman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8"/>
      <color rgb="FFFF0000"/>
      <name val="Arial"/>
      <family val="2"/>
    </font>
    <font>
      <sz val="9"/>
      <name val="Arial"/>
      <family val="2"/>
    </font>
    <font>
      <u/>
      <sz val="10"/>
      <color rgb="FF0070C0"/>
      <name val="Arial"/>
      <family val="2"/>
    </font>
    <font>
      <sz val="9"/>
      <color rgb="FF0070C0"/>
      <name val="Arial"/>
      <family val="2"/>
    </font>
    <font>
      <b/>
      <sz val="8"/>
      <name val="Times New Roman"/>
      <family val="1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4"/>
      <name val="Times New Roman"/>
      <family val="1"/>
    </font>
    <font>
      <sz val="8"/>
      <color rgb="FFFF0000"/>
      <name val="Times New Roman"/>
      <family val="1"/>
    </font>
    <font>
      <sz val="8"/>
      <color theme="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164" fontId="1" fillId="0" borderId="0" xfId="0" applyNumberFormat="1" applyFont="1"/>
    <xf numFmtId="44" fontId="6" fillId="0" borderId="0" xfId="1" applyFont="1"/>
    <xf numFmtId="44" fontId="6" fillId="0" borderId="0" xfId="0" applyNumberFormat="1" applyFont="1"/>
    <xf numFmtId="165" fontId="6" fillId="0" borderId="0" xfId="0" applyNumberFormat="1" applyFont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1" fontId="7" fillId="2" borderId="0" xfId="0" applyNumberFormat="1" applyFont="1" applyFill="1"/>
    <xf numFmtId="1" fontId="1" fillId="0" borderId="0" xfId="0" applyNumberFormat="1" applyFont="1" applyAlignment="1">
      <alignment horizontal="center"/>
    </xf>
    <xf numFmtId="0" fontId="5" fillId="2" borderId="0" xfId="0" applyFont="1" applyFill="1"/>
    <xf numFmtId="0" fontId="7" fillId="0" borderId="0" xfId="0" applyFont="1"/>
    <xf numFmtId="165" fontId="7" fillId="0" borderId="0" xfId="0" applyNumberFormat="1" applyFont="1"/>
    <xf numFmtId="164" fontId="7" fillId="0" borderId="0" xfId="0" applyNumberFormat="1" applyFont="1"/>
    <xf numFmtId="0" fontId="8" fillId="0" borderId="0" xfId="0" applyFont="1"/>
    <xf numFmtId="6" fontId="1" fillId="0" borderId="0" xfId="0" applyNumberFormat="1" applyFont="1"/>
    <xf numFmtId="165" fontId="6" fillId="0" borderId="0" xfId="1" applyNumberFormat="1" applyFont="1"/>
    <xf numFmtId="0" fontId="2" fillId="0" borderId="0" xfId="0" applyFont="1"/>
    <xf numFmtId="164" fontId="6" fillId="0" borderId="0" xfId="0" applyNumberFormat="1" applyFont="1"/>
    <xf numFmtId="44" fontId="9" fillId="0" borderId="0" xfId="0" applyNumberFormat="1" applyFont="1"/>
    <xf numFmtId="0" fontId="10" fillId="0" borderId="0" xfId="0" applyFont="1"/>
    <xf numFmtId="0" fontId="11" fillId="3" borderId="0" xfId="0" applyFont="1" applyFill="1"/>
    <xf numFmtId="0" fontId="12" fillId="0" borderId="0" xfId="0" applyFont="1"/>
    <xf numFmtId="0" fontId="13" fillId="2" borderId="0" xfId="0" applyFont="1" applyFill="1"/>
    <xf numFmtId="0" fontId="5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0" borderId="0" xfId="0" applyFont="1"/>
    <xf numFmtId="0" fontId="15" fillId="0" borderId="0" xfId="0" applyFont="1"/>
    <xf numFmtId="165" fontId="2" fillId="0" borderId="0" xfId="0" applyNumberFormat="1" applyFont="1"/>
    <xf numFmtId="0" fontId="16" fillId="0" borderId="0" xfId="0" applyFont="1"/>
    <xf numFmtId="0" fontId="16" fillId="0" borderId="0" xfId="0" applyFont="1" applyAlignment="1">
      <alignment horizontal="left" indent="8"/>
    </xf>
    <xf numFmtId="165" fontId="17" fillId="0" borderId="0" xfId="0" applyNumberFormat="1" applyFont="1"/>
    <xf numFmtId="44" fontId="18" fillId="0" borderId="0" xfId="0" applyNumberFormat="1" applyFont="1"/>
    <xf numFmtId="0" fontId="19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tabSelected="1" zoomScaleNormal="100" workbookViewId="0">
      <selection activeCell="I30" sqref="I30"/>
    </sheetView>
  </sheetViews>
  <sheetFormatPr baseColWidth="10" defaultColWidth="16" defaultRowHeight="13" x14ac:dyDescent="0.15"/>
  <cols>
    <col min="1" max="1" width="16.6640625" customWidth="1"/>
    <col min="2" max="3" width="4.6640625" customWidth="1"/>
    <col min="4" max="5" width="11.6640625" customWidth="1"/>
    <col min="6" max="6" width="9.6640625" customWidth="1"/>
    <col min="7" max="7" width="12.6640625" customWidth="1"/>
    <col min="8" max="8" width="11.6640625" customWidth="1"/>
    <col min="9" max="9" width="8.6640625" customWidth="1"/>
    <col min="11" max="11" width="17.1640625" customWidth="1"/>
  </cols>
  <sheetData>
    <row r="1" spans="1:12" ht="20" x14ac:dyDescent="0.2">
      <c r="E1" s="27"/>
      <c r="F1" s="28"/>
      <c r="G1" s="27"/>
      <c r="H1" s="27"/>
      <c r="I1" s="27"/>
    </row>
    <row r="2" spans="1:12" ht="18" x14ac:dyDescent="0.2">
      <c r="E2" s="31" t="s">
        <v>64</v>
      </c>
      <c r="F2" s="30"/>
      <c r="G2" s="30"/>
      <c r="H2" s="30"/>
      <c r="J2" s="34" t="s">
        <v>78</v>
      </c>
    </row>
    <row r="3" spans="1:12" x14ac:dyDescent="0.15">
      <c r="A3" s="11"/>
      <c r="B3" s="11"/>
      <c r="C3" s="11"/>
      <c r="D3" s="25" t="s">
        <v>52</v>
      </c>
      <c r="E3" s="25" t="s">
        <v>52</v>
      </c>
      <c r="F3" s="7"/>
      <c r="G3" s="8"/>
      <c r="H3" s="25" t="s">
        <v>71</v>
      </c>
      <c r="I3" s="8"/>
      <c r="J3" s="8"/>
      <c r="K3" s="8"/>
    </row>
    <row r="4" spans="1:12" x14ac:dyDescent="0.15">
      <c r="A4" s="24" t="s">
        <v>65</v>
      </c>
      <c r="B4" s="26" t="s">
        <v>29</v>
      </c>
      <c r="C4" s="25" t="s">
        <v>0</v>
      </c>
      <c r="D4" s="25" t="s">
        <v>63</v>
      </c>
      <c r="E4" s="25" t="s">
        <v>69</v>
      </c>
      <c r="F4" s="25" t="s">
        <v>62</v>
      </c>
      <c r="G4" s="25" t="s">
        <v>1</v>
      </c>
      <c r="H4" s="25" t="s">
        <v>63</v>
      </c>
      <c r="I4" s="25" t="s">
        <v>2</v>
      </c>
      <c r="J4" s="25" t="s">
        <v>3</v>
      </c>
      <c r="K4" s="8"/>
      <c r="L4" s="22"/>
    </row>
    <row r="5" spans="1:12" x14ac:dyDescent="0.15">
      <c r="A5" s="11" t="s">
        <v>46</v>
      </c>
      <c r="B5" s="10">
        <v>1</v>
      </c>
      <c r="C5" s="10">
        <v>6114</v>
      </c>
      <c r="D5" s="4">
        <v>1800</v>
      </c>
      <c r="E5" s="4">
        <v>2074</v>
      </c>
      <c r="F5" s="20">
        <f>D5-E5</f>
        <v>-274</v>
      </c>
      <c r="G5" s="1" t="s">
        <v>23</v>
      </c>
      <c r="H5" s="17">
        <v>1800</v>
      </c>
      <c r="I5" s="5">
        <f>H5-D5</f>
        <v>0</v>
      </c>
      <c r="J5" s="12" t="s">
        <v>53</v>
      </c>
      <c r="L5" s="21"/>
    </row>
    <row r="6" spans="1:12" x14ac:dyDescent="0.15">
      <c r="A6" s="11" t="s">
        <v>4</v>
      </c>
      <c r="B6" s="10">
        <v>2</v>
      </c>
      <c r="C6" s="10">
        <v>6116</v>
      </c>
      <c r="D6" s="4">
        <v>1000</v>
      </c>
      <c r="E6" s="4">
        <v>938.52</v>
      </c>
      <c r="F6" s="4">
        <f t="shared" ref="F6:F30" si="0">D6-E6</f>
        <v>61.480000000000018</v>
      </c>
      <c r="G6" s="1" t="s">
        <v>22</v>
      </c>
      <c r="H6" s="17">
        <v>1000</v>
      </c>
      <c r="I6" s="5">
        <f t="shared" ref="I6:I29" si="1">H6-D6</f>
        <v>0</v>
      </c>
      <c r="J6" s="1" t="s">
        <v>38</v>
      </c>
      <c r="L6" s="21"/>
    </row>
    <row r="7" spans="1:12" x14ac:dyDescent="0.15">
      <c r="A7" s="11" t="s">
        <v>5</v>
      </c>
      <c r="B7" s="10">
        <v>3</v>
      </c>
      <c r="C7" s="10">
        <v>6117</v>
      </c>
      <c r="D7" s="4">
        <v>6947</v>
      </c>
      <c r="E7" s="4">
        <v>7363.46</v>
      </c>
      <c r="F7" s="20">
        <f t="shared" si="0"/>
        <v>-416.46000000000004</v>
      </c>
      <c r="G7" s="12" t="s">
        <v>42</v>
      </c>
      <c r="H7" s="17">
        <v>3200</v>
      </c>
      <c r="I7" s="32">
        <f t="shared" si="1"/>
        <v>-3747</v>
      </c>
      <c r="J7" s="12" t="s">
        <v>70</v>
      </c>
      <c r="L7" s="23"/>
    </row>
    <row r="8" spans="1:12" x14ac:dyDescent="0.15">
      <c r="A8" s="11" t="s">
        <v>6</v>
      </c>
      <c r="B8" s="10">
        <v>4</v>
      </c>
      <c r="C8" s="10">
        <v>6220</v>
      </c>
      <c r="D8" s="4">
        <v>14000</v>
      </c>
      <c r="E8" s="4">
        <v>28453.95</v>
      </c>
      <c r="F8" s="20">
        <f t="shared" si="0"/>
        <v>-14453.95</v>
      </c>
      <c r="G8" s="12" t="s">
        <v>42</v>
      </c>
      <c r="H8" s="17">
        <v>15000</v>
      </c>
      <c r="I8" s="13">
        <f t="shared" si="1"/>
        <v>1000</v>
      </c>
      <c r="J8" s="1" t="s">
        <v>54</v>
      </c>
      <c r="K8" s="12"/>
      <c r="L8" s="23"/>
    </row>
    <row r="9" spans="1:12" x14ac:dyDescent="0.15">
      <c r="A9" s="11" t="s">
        <v>7</v>
      </c>
      <c r="B9" s="10">
        <v>5</v>
      </c>
      <c r="C9" s="10">
        <v>6260</v>
      </c>
      <c r="D9" s="3">
        <v>22100</v>
      </c>
      <c r="E9" s="4">
        <v>21100.03</v>
      </c>
      <c r="F9" s="4">
        <f t="shared" si="0"/>
        <v>999.97000000000116</v>
      </c>
      <c r="G9" s="1" t="s">
        <v>30</v>
      </c>
      <c r="H9" s="17">
        <v>23263</v>
      </c>
      <c r="I9" s="13">
        <f t="shared" si="1"/>
        <v>1163</v>
      </c>
      <c r="J9" s="1" t="s">
        <v>55</v>
      </c>
      <c r="L9" s="23"/>
    </row>
    <row r="10" spans="1:12" x14ac:dyDescent="0.15">
      <c r="A10" s="11" t="s">
        <v>8</v>
      </c>
      <c r="B10" s="10">
        <v>6</v>
      </c>
      <c r="C10" s="10">
        <v>6261</v>
      </c>
      <c r="D10" s="3">
        <v>28460</v>
      </c>
      <c r="E10" s="4">
        <v>25460</v>
      </c>
      <c r="F10" s="4">
        <f t="shared" si="0"/>
        <v>3000</v>
      </c>
      <c r="G10" s="1" t="s">
        <v>30</v>
      </c>
      <c r="H10" s="17">
        <v>29190</v>
      </c>
      <c r="I10" s="13">
        <f t="shared" si="1"/>
        <v>730</v>
      </c>
      <c r="J10" s="1" t="s">
        <v>32</v>
      </c>
      <c r="L10" s="23"/>
    </row>
    <row r="11" spans="1:12" x14ac:dyDescent="0.15">
      <c r="A11" s="11" t="s">
        <v>9</v>
      </c>
      <c r="B11" s="10">
        <v>7</v>
      </c>
      <c r="C11" s="10">
        <v>6300</v>
      </c>
      <c r="D11" s="3">
        <v>15984</v>
      </c>
      <c r="E11" s="4">
        <v>15984</v>
      </c>
      <c r="F11" s="4">
        <f t="shared" si="0"/>
        <v>0</v>
      </c>
      <c r="G11" s="1" t="s">
        <v>31</v>
      </c>
      <c r="H11" s="17">
        <v>15984</v>
      </c>
      <c r="I11" s="13">
        <f t="shared" si="1"/>
        <v>0</v>
      </c>
      <c r="J11" s="1" t="s">
        <v>33</v>
      </c>
      <c r="L11" s="23"/>
    </row>
    <row r="12" spans="1:12" x14ac:dyDescent="0.15">
      <c r="A12" s="11" t="s">
        <v>47</v>
      </c>
      <c r="B12" s="10">
        <v>8</v>
      </c>
      <c r="C12" s="10">
        <v>6311</v>
      </c>
      <c r="D12" s="3">
        <v>3000</v>
      </c>
      <c r="E12" s="4">
        <v>2430</v>
      </c>
      <c r="F12" s="4">
        <f t="shared" si="0"/>
        <v>570</v>
      </c>
      <c r="G12" s="1" t="s">
        <v>43</v>
      </c>
      <c r="H12" s="17">
        <v>3000</v>
      </c>
      <c r="I12" s="13">
        <f t="shared" si="1"/>
        <v>0</v>
      </c>
      <c r="J12" s="1" t="s">
        <v>45</v>
      </c>
      <c r="L12" s="23"/>
    </row>
    <row r="13" spans="1:12" x14ac:dyDescent="0.15">
      <c r="A13" s="11" t="s">
        <v>50</v>
      </c>
      <c r="B13" s="10">
        <v>9</v>
      </c>
      <c r="C13" s="10">
        <v>6320</v>
      </c>
      <c r="D13" s="3">
        <v>32436.03</v>
      </c>
      <c r="E13" s="4">
        <v>32436.02</v>
      </c>
      <c r="F13" s="4">
        <f t="shared" si="0"/>
        <v>9.9999999983992893E-3</v>
      </c>
      <c r="G13" s="12" t="s">
        <v>58</v>
      </c>
      <c r="H13" s="17">
        <v>36796.199999999997</v>
      </c>
      <c r="I13" s="13">
        <f t="shared" si="1"/>
        <v>4360.1699999999983</v>
      </c>
      <c r="J13" s="16" t="s">
        <v>73</v>
      </c>
      <c r="L13" s="23"/>
    </row>
    <row r="14" spans="1:12" x14ac:dyDescent="0.15">
      <c r="A14" s="11" t="s">
        <v>51</v>
      </c>
      <c r="B14" s="10">
        <v>10</v>
      </c>
      <c r="C14" s="10">
        <v>6410</v>
      </c>
      <c r="D14" s="3">
        <v>15000</v>
      </c>
      <c r="E14" s="4">
        <v>13535.08</v>
      </c>
      <c r="F14" s="4">
        <f t="shared" si="0"/>
        <v>1464.92</v>
      </c>
      <c r="G14" s="1" t="s">
        <v>24</v>
      </c>
      <c r="H14" s="17">
        <v>15000</v>
      </c>
      <c r="I14" s="13">
        <f t="shared" si="1"/>
        <v>0</v>
      </c>
      <c r="J14" s="1" t="s">
        <v>74</v>
      </c>
      <c r="L14" s="23"/>
    </row>
    <row r="15" spans="1:12" x14ac:dyDescent="0.15">
      <c r="A15" s="11" t="s">
        <v>48</v>
      </c>
      <c r="B15" s="10">
        <v>11</v>
      </c>
      <c r="C15" s="10">
        <v>6430</v>
      </c>
      <c r="D15" s="3">
        <v>3000</v>
      </c>
      <c r="E15" s="4">
        <v>2948</v>
      </c>
      <c r="F15" s="4">
        <f t="shared" si="0"/>
        <v>52</v>
      </c>
      <c r="G15" s="1" t="s">
        <v>60</v>
      </c>
      <c r="H15" s="17">
        <v>3200</v>
      </c>
      <c r="I15" s="13">
        <f t="shared" si="1"/>
        <v>200</v>
      </c>
      <c r="J15" s="1" t="s">
        <v>75</v>
      </c>
      <c r="L15" s="23"/>
    </row>
    <row r="16" spans="1:12" x14ac:dyDescent="0.15">
      <c r="A16" s="11" t="s">
        <v>10</v>
      </c>
      <c r="B16" s="10">
        <v>12</v>
      </c>
      <c r="C16" s="10">
        <v>6560</v>
      </c>
      <c r="D16" s="3">
        <v>1000</v>
      </c>
      <c r="E16" s="4">
        <v>120.95</v>
      </c>
      <c r="F16" s="4">
        <f t="shared" si="0"/>
        <v>879.05</v>
      </c>
      <c r="G16" s="1" t="s">
        <v>28</v>
      </c>
      <c r="H16" s="17">
        <v>500</v>
      </c>
      <c r="I16" s="32">
        <f t="shared" si="1"/>
        <v>-500</v>
      </c>
      <c r="J16" s="1" t="s">
        <v>67</v>
      </c>
      <c r="L16" s="23"/>
    </row>
    <row r="17" spans="1:12" x14ac:dyDescent="0.15">
      <c r="A17" s="11" t="s">
        <v>11</v>
      </c>
      <c r="B17" s="10">
        <v>13</v>
      </c>
      <c r="C17" s="10">
        <v>6570</v>
      </c>
      <c r="D17" s="3">
        <v>7000</v>
      </c>
      <c r="E17" s="4">
        <v>5810.68</v>
      </c>
      <c r="F17" s="4">
        <f t="shared" si="0"/>
        <v>1189.3199999999997</v>
      </c>
      <c r="G17" s="1" t="s">
        <v>42</v>
      </c>
      <c r="H17" s="17">
        <v>7000</v>
      </c>
      <c r="I17" s="13">
        <f t="shared" si="1"/>
        <v>0</v>
      </c>
      <c r="J17" s="1" t="s">
        <v>66</v>
      </c>
      <c r="L17" s="23"/>
    </row>
    <row r="18" spans="1:12" x14ac:dyDescent="0.15">
      <c r="A18" s="11" t="s">
        <v>12</v>
      </c>
      <c r="B18" s="10">
        <v>14</v>
      </c>
      <c r="C18" s="10">
        <v>6572</v>
      </c>
      <c r="D18" s="3">
        <v>500</v>
      </c>
      <c r="E18" s="4">
        <v>0</v>
      </c>
      <c r="F18" s="33">
        <f t="shared" si="0"/>
        <v>500</v>
      </c>
      <c r="G18" s="12" t="s">
        <v>30</v>
      </c>
      <c r="H18" s="17">
        <v>500</v>
      </c>
      <c r="I18" s="13">
        <f t="shared" si="1"/>
        <v>0</v>
      </c>
      <c r="J18" s="1" t="s">
        <v>56</v>
      </c>
      <c r="L18" s="23"/>
    </row>
    <row r="19" spans="1:12" x14ac:dyDescent="0.15">
      <c r="A19" s="11" t="s">
        <v>44</v>
      </c>
      <c r="B19" s="10">
        <v>15</v>
      </c>
      <c r="C19" s="10">
        <v>6590</v>
      </c>
      <c r="D19" s="3">
        <v>17049</v>
      </c>
      <c r="E19" s="4">
        <v>18344.88</v>
      </c>
      <c r="F19" s="20">
        <f t="shared" si="0"/>
        <v>-1295.880000000001</v>
      </c>
      <c r="G19" s="1" t="s">
        <v>35</v>
      </c>
      <c r="H19" s="17">
        <v>21648.6</v>
      </c>
      <c r="I19" s="13">
        <f t="shared" si="1"/>
        <v>4599.5999999999985</v>
      </c>
      <c r="J19" s="1" t="s">
        <v>76</v>
      </c>
      <c r="L19" s="23"/>
    </row>
    <row r="20" spans="1:12" x14ac:dyDescent="0.15">
      <c r="A20" s="11" t="s">
        <v>13</v>
      </c>
      <c r="B20" s="10">
        <v>16</v>
      </c>
      <c r="C20" s="10">
        <v>6595</v>
      </c>
      <c r="D20" s="3">
        <v>1500</v>
      </c>
      <c r="E20" s="4">
        <v>1485</v>
      </c>
      <c r="F20" s="4">
        <f t="shared" si="0"/>
        <v>15</v>
      </c>
      <c r="G20" s="12" t="s">
        <v>25</v>
      </c>
      <c r="H20" s="17">
        <v>1500</v>
      </c>
      <c r="I20" s="13">
        <f t="shared" si="1"/>
        <v>0</v>
      </c>
      <c r="J20" s="1" t="s">
        <v>34</v>
      </c>
      <c r="L20" s="23"/>
    </row>
    <row r="21" spans="1:12" x14ac:dyDescent="0.15">
      <c r="A21" s="11" t="s">
        <v>14</v>
      </c>
      <c r="B21" s="10">
        <v>17</v>
      </c>
      <c r="C21" s="10">
        <v>6723</v>
      </c>
      <c r="D21" s="3">
        <v>3704.4</v>
      </c>
      <c r="E21" s="4">
        <v>3704.4</v>
      </c>
      <c r="F21" s="4">
        <f t="shared" si="0"/>
        <v>0</v>
      </c>
      <c r="G21" s="1" t="s">
        <v>26</v>
      </c>
      <c r="H21" s="17">
        <v>3430</v>
      </c>
      <c r="I21" s="32">
        <f t="shared" si="1"/>
        <v>-274.40000000000009</v>
      </c>
      <c r="J21" s="1" t="s">
        <v>68</v>
      </c>
      <c r="L21" s="23"/>
    </row>
    <row r="22" spans="1:12" x14ac:dyDescent="0.15">
      <c r="A22" s="11" t="s">
        <v>15</v>
      </c>
      <c r="B22" s="10">
        <v>18</v>
      </c>
      <c r="C22" s="10">
        <v>6900</v>
      </c>
      <c r="D22" s="3">
        <v>86935</v>
      </c>
      <c r="E22" s="4">
        <v>86934.96</v>
      </c>
      <c r="F22" s="4">
        <f t="shared" si="0"/>
        <v>3.9999999993597157E-2</v>
      </c>
      <c r="H22" s="17">
        <v>89543</v>
      </c>
      <c r="I22" s="13">
        <f t="shared" si="1"/>
        <v>2608</v>
      </c>
      <c r="J22" s="1" t="s">
        <v>57</v>
      </c>
      <c r="L22" s="23"/>
    </row>
    <row r="23" spans="1:12" x14ac:dyDescent="0.15">
      <c r="A23" s="11" t="s">
        <v>16</v>
      </c>
      <c r="B23" s="10">
        <v>19</v>
      </c>
      <c r="C23" s="10">
        <v>7200</v>
      </c>
      <c r="D23" s="3">
        <v>1500</v>
      </c>
      <c r="E23" s="4">
        <v>1400</v>
      </c>
      <c r="F23" s="4">
        <f t="shared" si="0"/>
        <v>100</v>
      </c>
      <c r="G23" s="1" t="s">
        <v>59</v>
      </c>
      <c r="H23" s="17">
        <v>1500</v>
      </c>
      <c r="I23" s="13">
        <f t="shared" si="1"/>
        <v>0</v>
      </c>
      <c r="J23" s="1" t="s">
        <v>39</v>
      </c>
      <c r="L23" s="23"/>
    </row>
    <row r="24" spans="1:12" x14ac:dyDescent="0.15">
      <c r="A24" s="11" t="s">
        <v>17</v>
      </c>
      <c r="B24" s="10">
        <v>20</v>
      </c>
      <c r="C24" s="10">
        <v>7420</v>
      </c>
      <c r="D24" s="3">
        <v>600</v>
      </c>
      <c r="E24" s="4">
        <v>1113.67</v>
      </c>
      <c r="F24" s="20">
        <f t="shared" si="0"/>
        <v>-513.67000000000007</v>
      </c>
      <c r="G24" s="12" t="s">
        <v>31</v>
      </c>
      <c r="H24" s="17">
        <v>600</v>
      </c>
      <c r="I24" s="13">
        <f t="shared" si="1"/>
        <v>0</v>
      </c>
      <c r="J24" s="1" t="s">
        <v>36</v>
      </c>
      <c r="L24" s="23"/>
    </row>
    <row r="25" spans="1:12" x14ac:dyDescent="0.15">
      <c r="A25" s="11" t="s">
        <v>18</v>
      </c>
      <c r="B25" s="10">
        <v>21</v>
      </c>
      <c r="C25" s="10">
        <v>7427</v>
      </c>
      <c r="D25" s="3">
        <v>1650</v>
      </c>
      <c r="E25" s="4">
        <v>1716.73</v>
      </c>
      <c r="F25" s="20">
        <f t="shared" si="0"/>
        <v>-66.730000000000018</v>
      </c>
      <c r="G25" s="1" t="s">
        <v>27</v>
      </c>
      <c r="H25" s="17">
        <v>2600</v>
      </c>
      <c r="I25" s="13">
        <f t="shared" si="1"/>
        <v>950</v>
      </c>
      <c r="J25" s="1" t="s">
        <v>77</v>
      </c>
      <c r="L25" s="23"/>
    </row>
    <row r="26" spans="1:12" x14ac:dyDescent="0.15">
      <c r="A26" s="11" t="s">
        <v>19</v>
      </c>
      <c r="B26" s="10">
        <v>22</v>
      </c>
      <c r="C26" s="10">
        <v>7610</v>
      </c>
      <c r="D26" s="3">
        <v>250</v>
      </c>
      <c r="E26" s="4">
        <v>0</v>
      </c>
      <c r="F26" s="4">
        <f t="shared" si="0"/>
        <v>250</v>
      </c>
      <c r="H26" s="17">
        <v>250</v>
      </c>
      <c r="I26" s="13">
        <f t="shared" si="1"/>
        <v>0</v>
      </c>
      <c r="J26" s="1"/>
      <c r="L26" s="23"/>
    </row>
    <row r="27" spans="1:12" x14ac:dyDescent="0.15">
      <c r="A27" s="11" t="s">
        <v>20</v>
      </c>
      <c r="B27" s="10">
        <v>23</v>
      </c>
      <c r="C27" s="10">
        <v>7620</v>
      </c>
      <c r="D27" s="3">
        <v>425</v>
      </c>
      <c r="E27" s="4">
        <v>293.08</v>
      </c>
      <c r="F27" s="4">
        <f t="shared" si="0"/>
        <v>131.92000000000002</v>
      </c>
      <c r="G27" s="12" t="s">
        <v>40</v>
      </c>
      <c r="H27" s="17">
        <v>400</v>
      </c>
      <c r="I27" s="32">
        <f t="shared" si="1"/>
        <v>-25</v>
      </c>
      <c r="J27" s="1" t="s">
        <v>37</v>
      </c>
      <c r="L27" s="23"/>
    </row>
    <row r="28" spans="1:12" x14ac:dyDescent="0.15">
      <c r="A28" s="11" t="s">
        <v>49</v>
      </c>
      <c r="B28" s="10">
        <v>24</v>
      </c>
      <c r="C28" s="10">
        <v>7690</v>
      </c>
      <c r="D28" s="3">
        <v>0</v>
      </c>
      <c r="E28" s="4">
        <v>0</v>
      </c>
      <c r="F28" s="4">
        <f t="shared" si="0"/>
        <v>0</v>
      </c>
      <c r="G28" s="12"/>
      <c r="H28" s="17">
        <v>0</v>
      </c>
      <c r="I28" s="13">
        <f t="shared" si="1"/>
        <v>0</v>
      </c>
      <c r="J28" s="1"/>
      <c r="L28" s="21"/>
    </row>
    <row r="29" spans="1:12" x14ac:dyDescent="0.15">
      <c r="A29" s="11" t="s">
        <v>21</v>
      </c>
      <c r="B29" s="10">
        <v>25</v>
      </c>
      <c r="C29" s="10">
        <v>7700</v>
      </c>
      <c r="D29" s="3">
        <v>2000</v>
      </c>
      <c r="E29" s="4">
        <v>0</v>
      </c>
      <c r="F29" s="4">
        <f t="shared" si="0"/>
        <v>2000</v>
      </c>
      <c r="G29" s="2" t="s">
        <v>21</v>
      </c>
      <c r="H29" s="17">
        <v>2000</v>
      </c>
      <c r="I29" s="13">
        <f t="shared" si="1"/>
        <v>0</v>
      </c>
      <c r="J29" s="1" t="s">
        <v>41</v>
      </c>
      <c r="L29" s="21"/>
    </row>
    <row r="30" spans="1:12" x14ac:dyDescent="0.15">
      <c r="A30" s="6"/>
      <c r="D30" s="3">
        <f>SUM(D5:D29)</f>
        <v>267840.43</v>
      </c>
      <c r="E30" s="4">
        <f>SUM(E5:E29)</f>
        <v>273647.40999999997</v>
      </c>
      <c r="F30" s="20">
        <f t="shared" si="0"/>
        <v>-5806.9799999999814</v>
      </c>
      <c r="H30" s="17">
        <f>SUM(H5:H29)</f>
        <v>278904.80000000005</v>
      </c>
      <c r="I30" s="14">
        <f>H30-D30</f>
        <v>11064.370000000054</v>
      </c>
      <c r="J30" s="1" t="s">
        <v>61</v>
      </c>
      <c r="L30" s="21"/>
    </row>
    <row r="31" spans="1:12" x14ac:dyDescent="0.15">
      <c r="A31" s="6"/>
      <c r="H31" s="18"/>
      <c r="I31" s="15"/>
      <c r="J31" s="1"/>
    </row>
    <row r="32" spans="1:12" x14ac:dyDescent="0.15">
      <c r="A32" s="11" t="s">
        <v>72</v>
      </c>
      <c r="D32" s="19">
        <v>310</v>
      </c>
      <c r="E32" s="19"/>
      <c r="F32" s="19"/>
      <c r="G32" s="12"/>
      <c r="H32" s="18"/>
    </row>
    <row r="33" spans="1:8" x14ac:dyDescent="0.15">
      <c r="A33" s="11" t="s">
        <v>79</v>
      </c>
      <c r="D33" s="19">
        <v>325</v>
      </c>
      <c r="H33" s="5">
        <f>(H30/864)</f>
        <v>322.80648148148151</v>
      </c>
    </row>
    <row r="34" spans="1:8" x14ac:dyDescent="0.15">
      <c r="A34" s="8"/>
      <c r="H34" s="29"/>
    </row>
    <row r="35" spans="1:8" x14ac:dyDescent="0.15">
      <c r="A35" s="9" t="s">
        <v>80</v>
      </c>
    </row>
  </sheetData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D 3 p H V U j 6 C m 2 j A A A A 9 g A A A B I A H A B D b 2 5 m a W c v U G F j a 2 F n Z S 5 4 b W w g o h g A K K A U A A A A A A A A A A A A A A A A A A A A A A A A A A A A h Y + x D o I w F E V / h X S n L W V R 8 i i D q y Q m R O P a Q M V G e B h a L P / m 4 C f 5 C 2 I U d X O 8 5 5 7 h 3 v v 1 B t n Y N s F F 9 9 Z 0 m J K I c h J o L L v K Y J 2 S w R 3 C B c k k b F R 5 U r U O J h l t M t o q J U f n z g l j 3 n v q Y 9 r 1 N R O c R 2 y f r 4 v y q F t F P r L 5 L 4 c G r V N Y a i J h 9 x o j B Y 3 4 k s Z c U A 5 s h p A b / A p i 2 v t s f y C s h s Y N v Z Y a w 2 0 B b I 7 A 3 h / k A 1 B L A w Q U A A I A C A A P e k d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3 p H V S i K R 7 g O A A A A E Q A A A B M A H A B G b 3 J t d W x h c y 9 T Z W N 0 a W 9 u M S 5 t I K I Y A C i g F A A A A A A A A A A A A A A A A A A A A A A A A A A A A C t O T S 7 J z M 9 T C I b Q h t Y A U E s B A i 0 A F A A C A A g A D 3 p H V U j 6 C m 2 j A A A A 9 g A A A B I A A A A A A A A A A A A A A A A A A A A A A E N v b m Z p Z y 9 Q Y W N r Y W d l L n h t b F B L A Q I t A B Q A A g A I A A 9 6 R 1 U P y u m r p A A A A O k A A A A T A A A A A A A A A A A A A A A A A O 8 A A A B b Q 2 9 u d G V u d F 9 U e X B l c 1 0 u e G 1 s U E s B A i 0 A F A A C A A g A D 3 p H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A Q W L N s o l k h E s e 1 P i K 5 J 2 z 4 A A A A A A g A A A A A A E G Y A A A A B A A A g A A A A c + y U k l J L T x i T P 5 v s l s h 8 N p a g N d H e 1 K N j 8 u L c Y v P B W H U A A A A A D o A A A A A C A A A g A A A A m X 4 d 8 1 v x 6 K 9 L L 2 2 w P I 4 q T e X z 4 k c x w C u / y Q i m g u j Y a K V Q A A A A A J f Q 0 K b y j f r u U 5 I R x B B t h w f D + x F B R W J b t O L p x 4 A W e M z E l k P / P i 0 7 3 W D b 2 F q L W d 2 b A Y 4 C O N w 6 v A X z B / M + T 3 z k U N R 7 w X f P 2 f N c e E m 4 p s R I g w p A A A A A Q Y U t w d o Z a E 9 h 7 M 7 d Q q n S f R 8 N F v y J X N W V 8 Q b d o p v N A o y r g K I S w O S Q n O + i F q E L y D n W K 0 J t a 7 G c j o w m Y 7 z H / o H M / g = = < / D a t a M a s h u p > 
</file>

<file path=customXml/itemProps1.xml><?xml version="1.0" encoding="utf-8"?>
<ds:datastoreItem xmlns:ds="http://schemas.openxmlformats.org/officeDocument/2006/customXml" ds:itemID="{BB675E27-906C-45EC-8F41-69D5FE88CD8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Kathy Nordquist</cp:lastModifiedBy>
  <cp:lastPrinted>2023-11-10T13:35:21Z</cp:lastPrinted>
  <dcterms:created xsi:type="dcterms:W3CDTF">2022-10-07T12:19:59Z</dcterms:created>
  <dcterms:modified xsi:type="dcterms:W3CDTF">2024-12-03T21:34:13Z</dcterms:modified>
</cp:coreProperties>
</file>